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eo\Desktop\"/>
    </mc:Choice>
  </mc:AlternateContent>
  <bookViews>
    <workbookView xWindow="-120" yWindow="-120" windowWidth="21840" windowHeight="1314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8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M28" i="1"/>
  <c r="L29" i="1" l="1"/>
  <c r="G30" i="1" l="1"/>
  <c r="R29" i="1" l="1"/>
  <c r="N29" i="1"/>
  <c r="O29" i="1"/>
  <c r="P29" i="1"/>
  <c r="Q29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7" i="1"/>
  <c r="S29" i="1" l="1"/>
  <c r="U29" i="1"/>
  <c r="T29" i="1"/>
  <c r="V29" i="1" l="1"/>
  <c r="J29" i="1"/>
  <c r="I29" i="1"/>
  <c r="M29" i="1" l="1"/>
</calcChain>
</file>

<file path=xl/sharedStrings.xml><?xml version="1.0" encoding="utf-8"?>
<sst xmlns="http://schemas.openxmlformats.org/spreadsheetml/2006/main" count="136" uniqueCount="130">
  <si>
    <t>Beneficiario</t>
  </si>
  <si>
    <t>Sgattoni Surgelati Srl</t>
  </si>
  <si>
    <t>5.69/2019/01/MA</t>
  </si>
  <si>
    <t>Portonovo pesca Srl</t>
  </si>
  <si>
    <t>5.69/2019/02/MA</t>
  </si>
  <si>
    <t>5.69/2019/03/MA</t>
  </si>
  <si>
    <t>5.69/2019/04/MA</t>
  </si>
  <si>
    <t>Bivi Srl</t>
  </si>
  <si>
    <t>5.69/2019/06/MA</t>
  </si>
  <si>
    <t>5.69/2019/07/MA</t>
  </si>
  <si>
    <t>5.69/2019/09/MA</t>
  </si>
  <si>
    <t>Trevisani Pietro Srl</t>
  </si>
  <si>
    <t>Guiton Fish Srl</t>
  </si>
  <si>
    <t>5.69/2019/10/MA</t>
  </si>
  <si>
    <t>Di Stefano Srl</t>
  </si>
  <si>
    <t>5.69/2019/11/MA</t>
  </si>
  <si>
    <t>Associazione vongolai di Fano SCARL</t>
  </si>
  <si>
    <t>5.69/2019/12/MA</t>
  </si>
  <si>
    <t>Ittitalia Srl</t>
  </si>
  <si>
    <t>5.69/2019/13/MA</t>
  </si>
  <si>
    <t>Mancini Alessio</t>
  </si>
  <si>
    <t>5.69/2019/14/MA</t>
  </si>
  <si>
    <t>5.69/2019/15/MA</t>
  </si>
  <si>
    <t>5.69/2019/16/MA</t>
  </si>
  <si>
    <t>5.69/2019/17/MA</t>
  </si>
  <si>
    <t>5.69/2019/18/MA</t>
  </si>
  <si>
    <t>5.69/2019/19/MA</t>
  </si>
  <si>
    <t>Mare Più Srl</t>
  </si>
  <si>
    <t>5.69/2019/20/MA</t>
  </si>
  <si>
    <t>New COPROMO Srl</t>
  </si>
  <si>
    <t>5.69/2019/21/MA</t>
  </si>
  <si>
    <t>5.69/2019/22/MA</t>
  </si>
  <si>
    <t>La NEF Spa</t>
  </si>
  <si>
    <t>5.69/2019/23/MA</t>
  </si>
  <si>
    <t>ICI Industria Conserviera Ittica Srl</t>
  </si>
  <si>
    <t>5/69/2019/24/MA</t>
  </si>
  <si>
    <t>%</t>
  </si>
  <si>
    <t xml:space="preserve">Recchioni Primo e Adolfo Srl </t>
  </si>
  <si>
    <t>Punteggio</t>
  </si>
  <si>
    <t>Spesa
richiesta</t>
  </si>
  <si>
    <t>Codice
pratica</t>
  </si>
  <si>
    <t>Quota UE cap. 2160320022</t>
  </si>
  <si>
    <t>Quota Stato cap. 2160320021</t>
  </si>
  <si>
    <t>Quota Regione cap. 2160320016</t>
  </si>
  <si>
    <t>Spesa
ammessa</t>
  </si>
  <si>
    <t>Annualità 2020</t>
  </si>
  <si>
    <t>Quota Regione cap. 2160320037</t>
  </si>
  <si>
    <t>Totale annualità 2020</t>
  </si>
  <si>
    <t>Totale annualità 2021</t>
  </si>
  <si>
    <t>Annualità 2021</t>
  </si>
  <si>
    <t>21062393|14/10/2020|ECI</t>
  </si>
  <si>
    <t>21062400|14/10/2020|ECI</t>
  </si>
  <si>
    <t>18416777|29/11/2019|ECI</t>
  </si>
  <si>
    <t>21062407|14/10/2020|ECI</t>
  </si>
  <si>
    <t xml:space="preserve"> 21062410|14/10/2020|ECI</t>
  </si>
  <si>
    <t>18417605|29/11/2019|ECI</t>
  </si>
  <si>
    <t>21062416|14/10/2020|ECI</t>
  </si>
  <si>
    <t xml:space="preserve"> 21062419|14/10/2020|ECI</t>
  </si>
  <si>
    <t>21062420|14/10/2020|ECI</t>
  </si>
  <si>
    <t>21062421|14/10/2020|ECI</t>
  </si>
  <si>
    <t>19122381|25/02/2020|ECI</t>
  </si>
  <si>
    <t>21062425|14/10/2020|ECI</t>
  </si>
  <si>
    <t>18730245|13/01/2020|ECI</t>
  </si>
  <si>
    <t>21062428|14/10/2020|ECI</t>
  </si>
  <si>
    <t>21062430|14/10/2020|ECI</t>
  </si>
  <si>
    <t>21062432|14/10/2020|ECI</t>
  </si>
  <si>
    <t>18712146|10/01/2020|ECI</t>
  </si>
  <si>
    <t>20962029|02/10/2020|ECI</t>
  </si>
  <si>
    <t>21062434|14/10/2020|ECI</t>
  </si>
  <si>
    <t>21062436|14/10/2020|ECI</t>
  </si>
  <si>
    <t>21062439|14/10/2020|ECI</t>
  </si>
  <si>
    <t>n.</t>
  </si>
  <si>
    <t>ID: Istruttoria</t>
  </si>
  <si>
    <t>Contributo concedibile</t>
  </si>
  <si>
    <t>Sede Legale</t>
  </si>
  <si>
    <t>VIA G. MATTEOTTI N. 8 – 63075 ACQUAVIVA PICENA (AP)</t>
  </si>
  <si>
    <t>01233050440</t>
  </si>
  <si>
    <t>LOCALITA’ PORTONOVO SNC 60100 ANCONA</t>
  </si>
  <si>
    <t>01400240428</t>
  </si>
  <si>
    <t>Via Enrico Mattei 14/A – 60125 Ancona</t>
  </si>
  <si>
    <t>02461740421</t>
  </si>
  <si>
    <t>VIA UGO LA MALFA 15/A – FANO (PU) 61032</t>
  </si>
  <si>
    <t>02623780414</t>
  </si>
  <si>
    <t>VIA MONTEROTONDO, 16/A – 62012 CIVITANOVA MARCHE (MC)</t>
  </si>
  <si>
    <t>01795910437</t>
  </si>
  <si>
    <t>Via Nave 3 – 62012 Civitanova Marche (Mc)</t>
  </si>
  <si>
    <t>00322620436</t>
  </si>
  <si>
    <t>VIA PIGAFETTA N. 16 – 63074 SAN BENEDETTO DEL TRONTO (AP)</t>
  </si>
  <si>
    <t>00508310448</t>
  </si>
  <si>
    <t>Via Cristoforo Colombo, 98 – 63074 San Benedetto del Tronto (AP)</t>
  </si>
  <si>
    <t>02319390445</t>
  </si>
  <si>
    <t>VIA SAN LORENZO 28, 63900 FERMO (FM)</t>
  </si>
  <si>
    <t>01639210440</t>
  </si>
  <si>
    <t>Viale Cairoli 54 – 61032 Fano (Pu)</t>
  </si>
  <si>
    <t>01102500418</t>
  </si>
  <si>
    <t>01776600445</t>
  </si>
  <si>
    <t>VIA BRUNO BUOZZI N. 50 – 60131 ANCONA</t>
  </si>
  <si>
    <t>Strada Nazionale Adriatica Nord (S.N.A.N.) 103/A 61032 Fano (Pu)</t>
  </si>
  <si>
    <t>VIA LUIGI EINAUDI N. 10 – 60125 ANCONA</t>
  </si>
  <si>
    <t>01432860425</t>
  </si>
  <si>
    <t xml:space="preserve">VIA P. TOGLIATTI N. 50 –  63035 OFFIDA (AP) – FRAZ. S. MARIA </t>
  </si>
  <si>
    <t>00102010444</t>
  </si>
  <si>
    <t>VIA EINAUDI LUIGI, 10 – 60125 ANCONA</t>
  </si>
  <si>
    <t>00215860420</t>
  </si>
  <si>
    <t>Via Arno 7 – 63824 Altidona (Fm)</t>
  </si>
  <si>
    <t>01562210441</t>
  </si>
  <si>
    <t>Via Ugo La Malfa 10 – 61032 Fano (Ps)</t>
  </si>
  <si>
    <t>02337310417</t>
  </si>
  <si>
    <t xml:space="preserve">Via Edison, 1 60027 Osimo </t>
  </si>
  <si>
    <t>01471840429</t>
  </si>
  <si>
    <t>Via Vanoni, 4 – 60125 Ancona</t>
  </si>
  <si>
    <t>00171980428</t>
  </si>
  <si>
    <t>Strada della Romagna 77-79</t>
  </si>
  <si>
    <t>01134290418</t>
  </si>
  <si>
    <t>ALLEGATO 1</t>
  </si>
  <si>
    <t>Contributo concesso</t>
  </si>
  <si>
    <t>CONTRIBUTO CONCESSO - quote e annualità</t>
  </si>
  <si>
    <t xml:space="preserve">Gaudenzi Antonio </t>
  </si>
  <si>
    <t>Gaudenzi Antonio</t>
  </si>
  <si>
    <t>Cibidamare Srl</t>
  </si>
  <si>
    <t>Via Carlo Marx 1A - 63824 Altidona (FM)</t>
  </si>
  <si>
    <t>Conserviera Adriatica Spa</t>
  </si>
  <si>
    <t>CO.PE.MO. Scral</t>
  </si>
  <si>
    <t>Ittica del Conero Soc. Coop arl</t>
  </si>
  <si>
    <t>BB Mar Snc di Bigoni Marco &amp; C.</t>
  </si>
  <si>
    <t>PO FEAMP 2014-2020 priorità 1 - Mis.5.69 – Trasformazione dei prodotti della pesca e dell’acquacoltura – DDPF 95/ECI del 24/05/2019</t>
  </si>
  <si>
    <t>01040630418 GDNNTN66L25D488B</t>
  </si>
  <si>
    <t>P.IVA/CF</t>
  </si>
  <si>
    <t>02639230420 MNCLSS78M10A271E</t>
  </si>
  <si>
    <t>Associazione produttori pesca Coop. per 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</si>
</sst>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 &quot;€&quot;* #,##0.00_ ;_ &quot;€&quot;* \-#,##0.00_ ;_ &quot;€&quot;* &quot;-&quot;??_ ;_ @_ "/>
    <numFmt numFmtId="166" formatCode="#,##0.00\ &quot;€&quot;"/>
    <numFmt numFmtId="167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16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4" fontId="3" fillId="0" borderId="0" xfId="1" applyNumberFormat="1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8" fillId="0" borderId="17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49" fontId="4" fillId="3" borderId="34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vertical="center"/>
    </xf>
    <xf numFmtId="49" fontId="3" fillId="3" borderId="33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9" fillId="0" borderId="0" xfId="0" applyFont="1"/>
    <xf numFmtId="165" fontId="3" fillId="0" borderId="2" xfId="3" applyNumberFormat="1" applyFont="1" applyFill="1" applyBorder="1" applyAlignment="1">
      <alignment horizontal="right" vertical="center"/>
    </xf>
    <xf numFmtId="165" fontId="2" fillId="0" borderId="1" xfId="3" applyNumberFormat="1" applyFont="1" applyBorder="1" applyAlignment="1">
      <alignment horizontal="right" vertical="center" wrapText="1"/>
    </xf>
    <xf numFmtId="165" fontId="2" fillId="0" borderId="19" xfId="3" applyNumberFormat="1" applyFont="1" applyBorder="1" applyAlignment="1">
      <alignment horizontal="right" vertical="center" wrapText="1"/>
    </xf>
    <xf numFmtId="165" fontId="2" fillId="0" borderId="18" xfId="3" applyNumberFormat="1" applyFont="1" applyBorder="1" applyAlignment="1">
      <alignment horizontal="right" vertical="center" wrapText="1"/>
    </xf>
    <xf numFmtId="165" fontId="2" fillId="0" borderId="2" xfId="3" applyNumberFormat="1" applyFont="1" applyBorder="1" applyAlignment="1">
      <alignment horizontal="right" vertical="center" wrapText="1"/>
    </xf>
    <xf numFmtId="165" fontId="2" fillId="0" borderId="16" xfId="3" applyNumberFormat="1" applyFont="1" applyBorder="1" applyAlignment="1">
      <alignment horizontal="right" vertical="center" wrapText="1"/>
    </xf>
    <xf numFmtId="165" fontId="3" fillId="0" borderId="0" xfId="0" applyNumberFormat="1" applyFont="1"/>
    <xf numFmtId="165" fontId="2" fillId="3" borderId="1" xfId="3" applyNumberFormat="1" applyFont="1" applyFill="1" applyBorder="1" applyAlignment="1">
      <alignment horizontal="right" vertical="center" wrapText="1"/>
    </xf>
    <xf numFmtId="165" fontId="2" fillId="3" borderId="20" xfId="3" applyNumberFormat="1" applyFont="1" applyFill="1" applyBorder="1" applyAlignment="1">
      <alignment horizontal="right" vertical="center" wrapText="1"/>
    </xf>
    <xf numFmtId="165" fontId="8" fillId="0" borderId="17" xfId="3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3" borderId="19" xfId="3" applyNumberFormat="1" applyFont="1" applyFill="1" applyBorder="1" applyAlignment="1">
      <alignment horizontal="right" vertical="center" wrapText="1"/>
    </xf>
    <xf numFmtId="165" fontId="5" fillId="3" borderId="21" xfId="3" applyNumberFormat="1" applyFont="1" applyFill="1" applyBorder="1" applyAlignment="1">
      <alignment horizontal="right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2" fillId="3" borderId="18" xfId="3" applyNumberFormat="1" applyFont="1" applyFill="1" applyBorder="1" applyAlignment="1">
      <alignment horizontal="right" vertical="center" wrapText="1"/>
    </xf>
    <xf numFmtId="165" fontId="2" fillId="3" borderId="11" xfId="3" applyNumberFormat="1" applyFont="1" applyFill="1" applyBorder="1" applyAlignment="1">
      <alignment horizontal="right" vertical="center" wrapText="1"/>
    </xf>
    <xf numFmtId="165" fontId="8" fillId="0" borderId="12" xfId="3" applyNumberFormat="1" applyFont="1" applyBorder="1" applyAlignment="1">
      <alignment horizontal="right" vertical="center" wrapText="1"/>
    </xf>
    <xf numFmtId="165" fontId="3" fillId="0" borderId="0" xfId="3" applyNumberFormat="1" applyFont="1"/>
    <xf numFmtId="165" fontId="7" fillId="2" borderId="23" xfId="0" applyNumberFormat="1" applyFont="1" applyFill="1" applyBorder="1" applyAlignment="1">
      <alignment horizontal="center" vertical="center" wrapText="1"/>
    </xf>
    <xf numFmtId="165" fontId="2" fillId="3" borderId="2" xfId="3" applyNumberFormat="1" applyFont="1" applyFill="1" applyBorder="1" applyAlignment="1">
      <alignment horizontal="right" vertical="center" wrapText="1"/>
    </xf>
    <xf numFmtId="165" fontId="2" fillId="3" borderId="13" xfId="3" applyNumberFormat="1" applyFont="1" applyFill="1" applyBorder="1" applyAlignment="1">
      <alignment horizontal="right" vertical="center" wrapText="1"/>
    </xf>
    <xf numFmtId="165" fontId="8" fillId="0" borderId="13" xfId="3" applyNumberFormat="1" applyFont="1" applyBorder="1" applyAlignment="1">
      <alignment horizontal="right" vertical="center" wrapText="1"/>
    </xf>
    <xf numFmtId="165" fontId="8" fillId="0" borderId="14" xfId="3" applyNumberFormat="1" applyFont="1" applyBorder="1" applyAlignment="1">
      <alignment horizontal="right" vertical="center" wrapText="1"/>
    </xf>
    <xf numFmtId="165" fontId="7" fillId="2" borderId="24" xfId="0" applyNumberFormat="1" applyFont="1" applyFill="1" applyBorder="1" applyAlignment="1">
      <alignment horizontal="center" vertical="center" wrapText="1"/>
    </xf>
    <xf numFmtId="165" fontId="2" fillId="3" borderId="16" xfId="3" applyNumberFormat="1" applyFont="1" applyFill="1" applyBorder="1" applyAlignment="1">
      <alignment horizontal="right" vertical="center" wrapText="1"/>
    </xf>
    <xf numFmtId="165" fontId="2" fillId="3" borderId="6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Border="1" applyAlignment="1">
      <alignment horizontal="right" vertical="center" wrapText="1"/>
    </xf>
    <xf numFmtId="165" fontId="3" fillId="0" borderId="0" xfId="3" applyNumberFormat="1" applyFont="1" applyAlignment="1">
      <alignment vertical="center"/>
    </xf>
    <xf numFmtId="165" fontId="3" fillId="3" borderId="2" xfId="3" applyNumberFormat="1" applyFont="1" applyFill="1" applyBorder="1" applyAlignment="1">
      <alignment horizontal="right" vertical="center"/>
    </xf>
    <xf numFmtId="165" fontId="4" fillId="3" borderId="2" xfId="3" applyNumberFormat="1" applyFont="1" applyFill="1" applyBorder="1" applyAlignment="1">
      <alignment horizontal="right" vertical="center"/>
    </xf>
    <xf numFmtId="165" fontId="4" fillId="0" borderId="2" xfId="3" applyNumberFormat="1" applyFont="1" applyFill="1" applyBorder="1" applyAlignment="1">
      <alignment horizontal="right" vertical="center"/>
    </xf>
    <xf numFmtId="165" fontId="3" fillId="3" borderId="30" xfId="3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12" xfId="3" applyNumberFormat="1" applyFont="1" applyFill="1" applyBorder="1" applyAlignment="1">
      <alignment horizontal="right" vertical="center"/>
    </xf>
    <xf numFmtId="165" fontId="2" fillId="0" borderId="17" xfId="3" applyNumberFormat="1" applyFont="1" applyBorder="1" applyAlignment="1">
      <alignment horizontal="right" vertical="center" wrapText="1"/>
    </xf>
    <xf numFmtId="165" fontId="3" fillId="0" borderId="25" xfId="0" applyNumberFormat="1" applyFont="1" applyFill="1" applyBorder="1" applyAlignment="1">
      <alignment horizontal="right" vertical="center"/>
    </xf>
    <xf numFmtId="165" fontId="8" fillId="0" borderId="10" xfId="3" applyNumberFormat="1" applyFont="1" applyBorder="1" applyAlignment="1">
      <alignment vertical="center" wrapText="1"/>
    </xf>
    <xf numFmtId="165" fontId="2" fillId="0" borderId="17" xfId="3" applyNumberFormat="1" applyFont="1" applyBorder="1" applyAlignment="1">
      <alignment vertical="center" wrapText="1"/>
    </xf>
    <xf numFmtId="165" fontId="2" fillId="0" borderId="1" xfId="3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5" fontId="6" fillId="2" borderId="41" xfId="0" applyNumberFormat="1" applyFont="1" applyFill="1" applyBorder="1" applyAlignment="1">
      <alignment horizontal="center" vertical="center" wrapText="1"/>
    </xf>
    <xf numFmtId="165" fontId="6" fillId="2" borderId="2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</cellXfs>
  <cellStyles count="4">
    <cellStyle name="Migliaia" xfId="1" builtinId="3"/>
    <cellStyle name="Migliaia 2 2" xfId="2"/>
    <cellStyle name="Normale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90" zoomScaleNormal="90" workbookViewId="0">
      <selection activeCell="U11" sqref="U11"/>
    </sheetView>
  </sheetViews>
  <sheetFormatPr defaultColWidth="8.7109375" defaultRowHeight="12.75" x14ac:dyDescent="0.2"/>
  <cols>
    <col min="1" max="1" width="8.7109375" style="3" customWidth="1"/>
    <col min="2" max="2" width="4.42578125" style="3" customWidth="1"/>
    <col min="3" max="3" width="10.42578125" style="3" customWidth="1"/>
    <col min="4" max="4" width="15.42578125" style="3" bestFit="1" customWidth="1"/>
    <col min="5" max="5" width="23.42578125" style="3" customWidth="1"/>
    <col min="6" max="6" width="43.28515625" style="3" customWidth="1"/>
    <col min="7" max="7" width="55" style="3" customWidth="1"/>
    <col min="8" max="8" width="18.42578125" style="3" customWidth="1"/>
    <col min="9" max="9" width="15" style="69" bestFit="1" customWidth="1"/>
    <col min="10" max="10" width="14.7109375" style="69" bestFit="1" customWidth="1"/>
    <col min="11" max="11" width="4.85546875" style="3" customWidth="1"/>
    <col min="12" max="12" width="13.28515625" style="3" bestFit="1" customWidth="1"/>
    <col min="13" max="14" width="13.7109375" style="69" bestFit="1" customWidth="1"/>
    <col min="15" max="15" width="14.140625" style="69" bestFit="1" customWidth="1"/>
    <col min="16" max="17" width="14.7109375" style="69" bestFit="1" customWidth="1"/>
    <col min="18" max="19" width="13.7109375" style="69" bestFit="1" customWidth="1"/>
    <col min="20" max="20" width="14" style="69" bestFit="1" customWidth="1"/>
    <col min="21" max="21" width="14.42578125" style="69" bestFit="1" customWidth="1"/>
    <col min="22" max="22" width="13.7109375" style="69" bestFit="1" customWidth="1"/>
    <col min="23" max="16384" width="8.7109375" style="104"/>
  </cols>
  <sheetData>
    <row r="1" spans="1:22" ht="18" customHeight="1" x14ac:dyDescent="0.3">
      <c r="G1" s="62"/>
    </row>
    <row r="2" spans="1:22" ht="15.75" x14ac:dyDescent="0.25">
      <c r="B2" s="108" t="s">
        <v>114</v>
      </c>
      <c r="C2" s="108"/>
      <c r="D2" s="108"/>
      <c r="E2" s="102"/>
      <c r="F2" s="102"/>
      <c r="G2" s="103"/>
    </row>
    <row r="3" spans="1:22" ht="16.5" thickBot="1" x14ac:dyDescent="0.3">
      <c r="B3" s="107" t="s">
        <v>125</v>
      </c>
      <c r="C3" s="107"/>
      <c r="D3" s="107"/>
      <c r="E3" s="107"/>
      <c r="F3" s="107"/>
      <c r="G3" s="107"/>
    </row>
    <row r="4" spans="1:22" ht="18" customHeight="1" thickBot="1" x14ac:dyDescent="0.35">
      <c r="G4" s="62"/>
      <c r="N4" s="117" t="s">
        <v>116</v>
      </c>
      <c r="O4" s="118"/>
      <c r="P4" s="118"/>
      <c r="Q4" s="118"/>
      <c r="R4" s="118"/>
      <c r="S4" s="118"/>
      <c r="T4" s="118"/>
      <c r="U4" s="118"/>
      <c r="V4" s="119"/>
    </row>
    <row r="5" spans="1:22" ht="33.75" customHeight="1" x14ac:dyDescent="0.2">
      <c r="B5" s="109" t="s">
        <v>71</v>
      </c>
      <c r="C5" s="115" t="s">
        <v>38</v>
      </c>
      <c r="D5" s="120" t="s">
        <v>40</v>
      </c>
      <c r="E5" s="128" t="s">
        <v>72</v>
      </c>
      <c r="F5" s="122" t="s">
        <v>0</v>
      </c>
      <c r="G5" s="130" t="s">
        <v>74</v>
      </c>
      <c r="H5" s="132" t="s">
        <v>127</v>
      </c>
      <c r="I5" s="124" t="s">
        <v>39</v>
      </c>
      <c r="J5" s="126" t="s">
        <v>44</v>
      </c>
      <c r="K5" s="111" t="s">
        <v>36</v>
      </c>
      <c r="L5" s="120" t="s">
        <v>73</v>
      </c>
      <c r="M5" s="113" t="s">
        <v>115</v>
      </c>
      <c r="N5" s="134" t="s">
        <v>45</v>
      </c>
      <c r="O5" s="135"/>
      <c r="P5" s="135"/>
      <c r="Q5" s="135"/>
      <c r="R5" s="136"/>
      <c r="S5" s="137" t="s">
        <v>49</v>
      </c>
      <c r="T5" s="138"/>
      <c r="U5" s="138"/>
      <c r="V5" s="139"/>
    </row>
    <row r="6" spans="1:22" s="105" customFormat="1" ht="30" customHeight="1" thickBot="1" x14ac:dyDescent="0.3">
      <c r="A6" s="4"/>
      <c r="B6" s="110"/>
      <c r="C6" s="116"/>
      <c r="D6" s="121"/>
      <c r="E6" s="129"/>
      <c r="F6" s="123"/>
      <c r="G6" s="131"/>
      <c r="H6" s="133"/>
      <c r="I6" s="125"/>
      <c r="J6" s="127"/>
      <c r="K6" s="112"/>
      <c r="L6" s="121"/>
      <c r="M6" s="114"/>
      <c r="N6" s="76" t="s">
        <v>41</v>
      </c>
      <c r="O6" s="81" t="s">
        <v>42</v>
      </c>
      <c r="P6" s="81" t="s">
        <v>43</v>
      </c>
      <c r="Q6" s="81" t="s">
        <v>46</v>
      </c>
      <c r="R6" s="86" t="s">
        <v>47</v>
      </c>
      <c r="S6" s="76" t="s">
        <v>41</v>
      </c>
      <c r="T6" s="81" t="s">
        <v>42</v>
      </c>
      <c r="U6" s="81" t="s">
        <v>43</v>
      </c>
      <c r="V6" s="86" t="s">
        <v>48</v>
      </c>
    </row>
    <row r="7" spans="1:22" s="105" customFormat="1" ht="18" customHeight="1" x14ac:dyDescent="0.25">
      <c r="A7" s="6"/>
      <c r="B7" s="30">
        <v>1</v>
      </c>
      <c r="C7" s="26">
        <v>2.895</v>
      </c>
      <c r="D7" s="10" t="s">
        <v>10</v>
      </c>
      <c r="E7" s="15" t="s">
        <v>56</v>
      </c>
      <c r="F7" s="15" t="s">
        <v>11</v>
      </c>
      <c r="G7" s="18" t="s">
        <v>87</v>
      </c>
      <c r="H7" s="22" t="s">
        <v>88</v>
      </c>
      <c r="I7" s="63">
        <v>674006.62</v>
      </c>
      <c r="J7" s="64">
        <v>673885.9</v>
      </c>
      <c r="K7" s="11">
        <v>50</v>
      </c>
      <c r="L7" s="101">
        <v>336942.95</v>
      </c>
      <c r="M7" s="65">
        <v>336942.95</v>
      </c>
      <c r="N7" s="66">
        <v>90641.82</v>
      </c>
      <c r="O7" s="67">
        <v>63449.27</v>
      </c>
      <c r="P7" s="67">
        <v>0</v>
      </c>
      <c r="Q7" s="67">
        <v>27192.55</v>
      </c>
      <c r="R7" s="68">
        <f>N7+O7+P7+Q7</f>
        <v>181283.63999999998</v>
      </c>
      <c r="S7" s="66">
        <v>77829.66</v>
      </c>
      <c r="T7" s="64">
        <v>54480.76</v>
      </c>
      <c r="U7" s="67">
        <v>23348.890000000003</v>
      </c>
      <c r="V7" s="68">
        <f>S7+T7+U7</f>
        <v>155659.31000000003</v>
      </c>
    </row>
    <row r="8" spans="1:22" s="105" customFormat="1" ht="18" customHeight="1" x14ac:dyDescent="0.25">
      <c r="A8" s="6"/>
      <c r="B8" s="32">
        <v>2</v>
      </c>
      <c r="C8" s="33">
        <v>2.5</v>
      </c>
      <c r="D8" s="34" t="s">
        <v>8</v>
      </c>
      <c r="E8" s="35" t="s">
        <v>54</v>
      </c>
      <c r="F8" s="35" t="s">
        <v>7</v>
      </c>
      <c r="G8" s="36" t="s">
        <v>83</v>
      </c>
      <c r="H8" s="37" t="s">
        <v>84</v>
      </c>
      <c r="I8" s="91">
        <v>168349.04</v>
      </c>
      <c r="J8" s="70">
        <v>165052.82999999999</v>
      </c>
      <c r="K8" s="38">
        <v>50</v>
      </c>
      <c r="L8" s="70">
        <v>82526.42</v>
      </c>
      <c r="M8" s="74">
        <v>82526.42</v>
      </c>
      <c r="N8" s="77">
        <v>22200.63</v>
      </c>
      <c r="O8" s="82">
        <v>15540.44</v>
      </c>
      <c r="P8" s="82">
        <v>0</v>
      </c>
      <c r="Q8" s="82">
        <v>6660.19</v>
      </c>
      <c r="R8" s="87">
        <f t="shared" ref="R8:R28" si="0">N8+O8+P8+Q8</f>
        <v>44401.26</v>
      </c>
      <c r="S8" s="77">
        <v>19062.579999999998</v>
      </c>
      <c r="T8" s="70">
        <v>13343.81</v>
      </c>
      <c r="U8" s="82">
        <v>5718.7699999999995</v>
      </c>
      <c r="V8" s="87">
        <f t="shared" ref="V8:V28" si="1">S8+T8+U8</f>
        <v>38125.159999999996</v>
      </c>
    </row>
    <row r="9" spans="1:22" s="106" customFormat="1" ht="25.5" x14ac:dyDescent="0.25">
      <c r="A9" s="7"/>
      <c r="B9" s="31">
        <v>3</v>
      </c>
      <c r="C9" s="26">
        <v>2.46</v>
      </c>
      <c r="D9" s="10" t="s">
        <v>23</v>
      </c>
      <c r="E9" s="15" t="s">
        <v>62</v>
      </c>
      <c r="F9" s="15" t="s">
        <v>117</v>
      </c>
      <c r="G9" s="19" t="s">
        <v>97</v>
      </c>
      <c r="H9" s="24" t="s">
        <v>126</v>
      </c>
      <c r="I9" s="63">
        <v>175890.68</v>
      </c>
      <c r="J9" s="64">
        <v>166090.69</v>
      </c>
      <c r="K9" s="13">
        <v>50</v>
      </c>
      <c r="L9" s="101">
        <v>83045.350000000006</v>
      </c>
      <c r="M9" s="65">
        <v>83045.350000000006</v>
      </c>
      <c r="N9" s="66">
        <v>22340.23</v>
      </c>
      <c r="O9" s="67">
        <v>15638.16</v>
      </c>
      <c r="P9" s="67">
        <v>0</v>
      </c>
      <c r="Q9" s="67">
        <v>6702.07</v>
      </c>
      <c r="R9" s="68">
        <f t="shared" si="0"/>
        <v>44680.46</v>
      </c>
      <c r="S9" s="66">
        <v>19182.45</v>
      </c>
      <c r="T9" s="64">
        <v>13427.71</v>
      </c>
      <c r="U9" s="67">
        <v>5754.73</v>
      </c>
      <c r="V9" s="68">
        <f t="shared" si="1"/>
        <v>38364.89</v>
      </c>
    </row>
    <row r="10" spans="1:22" s="105" customFormat="1" ht="18" customHeight="1" x14ac:dyDescent="0.25">
      <c r="A10" s="4"/>
      <c r="B10" s="32">
        <v>4</v>
      </c>
      <c r="C10" s="39">
        <v>2.44</v>
      </c>
      <c r="D10" s="40" t="s">
        <v>28</v>
      </c>
      <c r="E10" s="41" t="s">
        <v>66</v>
      </c>
      <c r="F10" s="41" t="s">
        <v>27</v>
      </c>
      <c r="G10" s="42" t="s">
        <v>104</v>
      </c>
      <c r="H10" s="43" t="s">
        <v>105</v>
      </c>
      <c r="I10" s="92">
        <v>576304.66</v>
      </c>
      <c r="J10" s="70">
        <v>576304.66</v>
      </c>
      <c r="K10" s="44">
        <v>50</v>
      </c>
      <c r="L10" s="70">
        <v>288152.33</v>
      </c>
      <c r="M10" s="74">
        <v>288152.33</v>
      </c>
      <c r="N10" s="77">
        <v>77516.539999999994</v>
      </c>
      <c r="O10" s="82">
        <v>54261.58</v>
      </c>
      <c r="P10" s="82">
        <v>0</v>
      </c>
      <c r="Q10" s="82">
        <v>23254.959999999999</v>
      </c>
      <c r="R10" s="87">
        <f t="shared" si="0"/>
        <v>155033.07999999999</v>
      </c>
      <c r="S10" s="77">
        <v>66559.62</v>
      </c>
      <c r="T10" s="70">
        <v>46591.740000000005</v>
      </c>
      <c r="U10" s="82">
        <v>19967.89</v>
      </c>
      <c r="V10" s="87">
        <f t="shared" si="1"/>
        <v>133119.25</v>
      </c>
    </row>
    <row r="11" spans="1:22" s="105" customFormat="1" ht="25.5" x14ac:dyDescent="0.25">
      <c r="A11" s="4"/>
      <c r="B11" s="31">
        <v>5</v>
      </c>
      <c r="C11" s="26">
        <v>2.4</v>
      </c>
      <c r="D11" s="10" t="s">
        <v>22</v>
      </c>
      <c r="E11" s="15" t="s">
        <v>62</v>
      </c>
      <c r="F11" s="15" t="s">
        <v>118</v>
      </c>
      <c r="G11" s="19" t="s">
        <v>97</v>
      </c>
      <c r="H11" s="24" t="s">
        <v>126</v>
      </c>
      <c r="I11" s="63">
        <v>451270.08</v>
      </c>
      <c r="J11" s="64">
        <v>451270.08</v>
      </c>
      <c r="K11" s="13">
        <v>50</v>
      </c>
      <c r="L11" s="101">
        <v>225635.04</v>
      </c>
      <c r="M11" s="65">
        <v>225635.04</v>
      </c>
      <c r="N11" s="66">
        <v>60698.62</v>
      </c>
      <c r="O11" s="67">
        <v>42489.03</v>
      </c>
      <c r="P11" s="67">
        <v>0</v>
      </c>
      <c r="Q11" s="67">
        <v>18209.59</v>
      </c>
      <c r="R11" s="68">
        <f t="shared" si="0"/>
        <v>121397.23999999999</v>
      </c>
      <c r="S11" s="66">
        <v>52118.9</v>
      </c>
      <c r="T11" s="64">
        <v>36483.229999999996</v>
      </c>
      <c r="U11" s="67">
        <v>15635.670000000002</v>
      </c>
      <c r="V11" s="68">
        <f t="shared" si="1"/>
        <v>104237.8</v>
      </c>
    </row>
    <row r="12" spans="1:22" s="105" customFormat="1" ht="18" customHeight="1" x14ac:dyDescent="0.25">
      <c r="A12" s="4"/>
      <c r="B12" s="32">
        <v>6</v>
      </c>
      <c r="C12" s="45">
        <v>2.38</v>
      </c>
      <c r="D12" s="34" t="s">
        <v>33</v>
      </c>
      <c r="E12" s="35" t="s">
        <v>69</v>
      </c>
      <c r="F12" s="35" t="s">
        <v>129</v>
      </c>
      <c r="G12" s="36" t="s">
        <v>110</v>
      </c>
      <c r="H12" s="37" t="s">
        <v>111</v>
      </c>
      <c r="I12" s="91">
        <v>72136.990000000005</v>
      </c>
      <c r="J12" s="70">
        <v>56058.87</v>
      </c>
      <c r="K12" s="44">
        <v>50</v>
      </c>
      <c r="L12" s="70">
        <v>28029.439999999999</v>
      </c>
      <c r="M12" s="74">
        <v>28029.439999999999</v>
      </c>
      <c r="N12" s="77">
        <v>7540.26</v>
      </c>
      <c r="O12" s="82">
        <v>5278.19</v>
      </c>
      <c r="P12" s="82">
        <v>0</v>
      </c>
      <c r="Q12" s="82">
        <v>2262.08</v>
      </c>
      <c r="R12" s="87">
        <f t="shared" si="0"/>
        <v>15080.53</v>
      </c>
      <c r="S12" s="77">
        <v>6474.4599999999991</v>
      </c>
      <c r="T12" s="70">
        <v>4532.1099999999997</v>
      </c>
      <c r="U12" s="82">
        <v>1942.3400000000001</v>
      </c>
      <c r="V12" s="87">
        <f t="shared" si="1"/>
        <v>12948.91</v>
      </c>
    </row>
    <row r="13" spans="1:22" s="105" customFormat="1" ht="18" customHeight="1" x14ac:dyDescent="0.25">
      <c r="A13" s="4"/>
      <c r="B13" s="31">
        <v>7</v>
      </c>
      <c r="C13" s="27">
        <v>2.0699999999999998</v>
      </c>
      <c r="D13" s="10" t="s">
        <v>6</v>
      </c>
      <c r="E13" s="15" t="s">
        <v>53</v>
      </c>
      <c r="F13" s="15" t="s">
        <v>119</v>
      </c>
      <c r="G13" s="19" t="s">
        <v>81</v>
      </c>
      <c r="H13" s="23" t="s">
        <v>82</v>
      </c>
      <c r="I13" s="63">
        <v>962938.2</v>
      </c>
      <c r="J13" s="64">
        <v>750000</v>
      </c>
      <c r="K13" s="11">
        <v>50</v>
      </c>
      <c r="L13" s="101">
        <v>375000</v>
      </c>
      <c r="M13" s="65">
        <v>375000</v>
      </c>
      <c r="N13" s="66">
        <v>100879.64</v>
      </c>
      <c r="O13" s="67">
        <v>70615.75</v>
      </c>
      <c r="P13" s="67">
        <v>0</v>
      </c>
      <c r="Q13" s="67">
        <v>30263.89</v>
      </c>
      <c r="R13" s="68">
        <f t="shared" si="0"/>
        <v>201759.28000000003</v>
      </c>
      <c r="S13" s="66">
        <v>86620.36</v>
      </c>
      <c r="T13" s="64">
        <v>60634.25</v>
      </c>
      <c r="U13" s="67">
        <v>25986.11</v>
      </c>
      <c r="V13" s="68">
        <f t="shared" si="1"/>
        <v>173240.71999999997</v>
      </c>
    </row>
    <row r="14" spans="1:22" s="105" customFormat="1" ht="18" customHeight="1" x14ac:dyDescent="0.25">
      <c r="A14" s="4"/>
      <c r="B14" s="32">
        <v>8</v>
      </c>
      <c r="C14" s="45">
        <v>1.99</v>
      </c>
      <c r="D14" s="34" t="s">
        <v>4</v>
      </c>
      <c r="E14" s="35" t="s">
        <v>51</v>
      </c>
      <c r="F14" s="46" t="s">
        <v>3</v>
      </c>
      <c r="G14" s="47" t="s">
        <v>77</v>
      </c>
      <c r="H14" s="37" t="s">
        <v>78</v>
      </c>
      <c r="I14" s="91">
        <v>52274</v>
      </c>
      <c r="J14" s="70">
        <v>52273.46</v>
      </c>
      <c r="K14" s="38">
        <v>50</v>
      </c>
      <c r="L14" s="70">
        <v>26136.73</v>
      </c>
      <c r="M14" s="74">
        <v>26136.73</v>
      </c>
      <c r="N14" s="77">
        <v>7031.1</v>
      </c>
      <c r="O14" s="82">
        <v>4921.7700000000004</v>
      </c>
      <c r="P14" s="82">
        <v>0</v>
      </c>
      <c r="Q14" s="82">
        <v>2109.33</v>
      </c>
      <c r="R14" s="87">
        <f t="shared" si="0"/>
        <v>14062.2</v>
      </c>
      <c r="S14" s="77">
        <v>6037.27</v>
      </c>
      <c r="T14" s="70">
        <v>4226.08</v>
      </c>
      <c r="U14" s="82">
        <v>1811.1800000000003</v>
      </c>
      <c r="V14" s="87">
        <f t="shared" si="1"/>
        <v>12074.53</v>
      </c>
    </row>
    <row r="15" spans="1:22" s="105" customFormat="1" ht="18" customHeight="1" x14ac:dyDescent="0.25">
      <c r="A15" s="4"/>
      <c r="B15" s="31">
        <v>9</v>
      </c>
      <c r="C15" s="28">
        <v>1.98</v>
      </c>
      <c r="D15" s="10" t="s">
        <v>2</v>
      </c>
      <c r="E15" s="15" t="s">
        <v>50</v>
      </c>
      <c r="F15" s="17" t="s">
        <v>1</v>
      </c>
      <c r="G15" s="20" t="s">
        <v>75</v>
      </c>
      <c r="H15" s="24" t="s">
        <v>76</v>
      </c>
      <c r="I15" s="63">
        <v>102259</v>
      </c>
      <c r="J15" s="64">
        <v>76905</v>
      </c>
      <c r="K15" s="11">
        <v>50</v>
      </c>
      <c r="L15" s="98">
        <v>38452.5</v>
      </c>
      <c r="M15" s="65">
        <v>38452.5</v>
      </c>
      <c r="N15" s="66">
        <v>10344.200000000001</v>
      </c>
      <c r="O15" s="67">
        <v>7240.94</v>
      </c>
      <c r="P15" s="67">
        <v>0</v>
      </c>
      <c r="Q15" s="67">
        <v>3103.25</v>
      </c>
      <c r="R15" s="68">
        <f t="shared" si="0"/>
        <v>20688.39</v>
      </c>
      <c r="S15" s="66">
        <v>8882.0400000000009</v>
      </c>
      <c r="T15" s="64">
        <v>6217.44</v>
      </c>
      <c r="U15" s="67">
        <v>2664.63</v>
      </c>
      <c r="V15" s="68">
        <f t="shared" si="1"/>
        <v>17764.11</v>
      </c>
    </row>
    <row r="16" spans="1:22" s="105" customFormat="1" ht="18" customHeight="1" x14ac:dyDescent="0.25">
      <c r="A16" s="4"/>
      <c r="B16" s="32">
        <v>10</v>
      </c>
      <c r="C16" s="39">
        <v>1.96</v>
      </c>
      <c r="D16" s="40" t="s">
        <v>30</v>
      </c>
      <c r="E16" s="41" t="s">
        <v>67</v>
      </c>
      <c r="F16" s="41" t="s">
        <v>29</v>
      </c>
      <c r="G16" s="42" t="s">
        <v>106</v>
      </c>
      <c r="H16" s="43" t="s">
        <v>107</v>
      </c>
      <c r="I16" s="92">
        <v>749000</v>
      </c>
      <c r="J16" s="70">
        <v>749000</v>
      </c>
      <c r="K16" s="44">
        <v>50</v>
      </c>
      <c r="L16" s="70">
        <v>374500</v>
      </c>
      <c r="M16" s="74">
        <v>374500</v>
      </c>
      <c r="N16" s="77">
        <v>100745.13</v>
      </c>
      <c r="O16" s="82">
        <v>70521.59</v>
      </c>
      <c r="P16" s="82">
        <v>0</v>
      </c>
      <c r="Q16" s="82">
        <v>30223.54</v>
      </c>
      <c r="R16" s="87">
        <f t="shared" si="0"/>
        <v>201490.26</v>
      </c>
      <c r="S16" s="77">
        <v>86504.87</v>
      </c>
      <c r="T16" s="70">
        <v>60553.41</v>
      </c>
      <c r="U16" s="82">
        <v>25951.46</v>
      </c>
      <c r="V16" s="87">
        <f t="shared" si="1"/>
        <v>173009.74</v>
      </c>
    </row>
    <row r="17" spans="1:22" s="105" customFormat="1" ht="18" customHeight="1" x14ac:dyDescent="0.25">
      <c r="A17" s="4"/>
      <c r="B17" s="31">
        <v>11</v>
      </c>
      <c r="C17" s="26">
        <v>1.8</v>
      </c>
      <c r="D17" s="10" t="s">
        <v>19</v>
      </c>
      <c r="E17" s="15" t="s">
        <v>60</v>
      </c>
      <c r="F17" s="15" t="s">
        <v>18</v>
      </c>
      <c r="G17" s="19" t="s">
        <v>120</v>
      </c>
      <c r="H17" s="23" t="s">
        <v>95</v>
      </c>
      <c r="I17" s="63">
        <v>480872.58</v>
      </c>
      <c r="J17" s="64">
        <v>474340.92</v>
      </c>
      <c r="K17" s="13">
        <v>50</v>
      </c>
      <c r="L17" s="98">
        <v>237170.46</v>
      </c>
      <c r="M17" s="65">
        <v>237170.46</v>
      </c>
      <c r="N17" s="66">
        <v>63801.79</v>
      </c>
      <c r="O17" s="67">
        <v>44661.25</v>
      </c>
      <c r="P17" s="67">
        <v>12121.99</v>
      </c>
      <c r="Q17" s="67">
        <v>7018.55</v>
      </c>
      <c r="R17" s="68">
        <f t="shared" si="0"/>
        <v>127603.58000000002</v>
      </c>
      <c r="S17" s="66">
        <v>54783.439999999995</v>
      </c>
      <c r="T17" s="64">
        <v>38348.410000000003</v>
      </c>
      <c r="U17" s="67">
        <v>16435.03</v>
      </c>
      <c r="V17" s="68">
        <f t="shared" si="1"/>
        <v>109566.88</v>
      </c>
    </row>
    <row r="18" spans="1:22" s="105" customFormat="1" ht="17.25" customHeight="1" x14ac:dyDescent="0.25">
      <c r="A18" s="4"/>
      <c r="B18" s="32">
        <v>12</v>
      </c>
      <c r="C18" s="45">
        <v>1.57</v>
      </c>
      <c r="D18" s="34" t="s">
        <v>35</v>
      </c>
      <c r="E18" s="35" t="s">
        <v>70</v>
      </c>
      <c r="F18" s="35" t="s">
        <v>34</v>
      </c>
      <c r="G18" s="36" t="s">
        <v>112</v>
      </c>
      <c r="H18" s="37" t="s">
        <v>113</v>
      </c>
      <c r="I18" s="91">
        <v>734335.86</v>
      </c>
      <c r="J18" s="70">
        <v>666102.81000000006</v>
      </c>
      <c r="K18" s="44">
        <v>50</v>
      </c>
      <c r="L18" s="70">
        <v>333051.40999999997</v>
      </c>
      <c r="M18" s="74">
        <v>333051.40999999997</v>
      </c>
      <c r="N18" s="77">
        <v>89594.95</v>
      </c>
      <c r="O18" s="82">
        <v>62716.46</v>
      </c>
      <c r="P18" s="82">
        <v>26878.48</v>
      </c>
      <c r="Q18" s="82">
        <v>0</v>
      </c>
      <c r="R18" s="87">
        <f t="shared" si="0"/>
        <v>179189.89</v>
      </c>
      <c r="S18" s="77">
        <v>76930.759999999995</v>
      </c>
      <c r="T18" s="70">
        <v>53851.530000000006</v>
      </c>
      <c r="U18" s="82">
        <v>23079.23</v>
      </c>
      <c r="V18" s="87">
        <f t="shared" si="1"/>
        <v>153861.52000000002</v>
      </c>
    </row>
    <row r="19" spans="1:22" s="105" customFormat="1" ht="18" customHeight="1" x14ac:dyDescent="0.25">
      <c r="A19" s="4"/>
      <c r="B19" s="31">
        <v>13</v>
      </c>
      <c r="C19" s="26">
        <v>1.45</v>
      </c>
      <c r="D19" s="10" t="s">
        <v>25</v>
      </c>
      <c r="E19" s="15" t="s">
        <v>64</v>
      </c>
      <c r="F19" s="15" t="s">
        <v>121</v>
      </c>
      <c r="G19" s="19" t="s">
        <v>100</v>
      </c>
      <c r="H19" s="23" t="s">
        <v>101</v>
      </c>
      <c r="I19" s="63">
        <v>931609.29</v>
      </c>
      <c r="J19" s="64">
        <v>750000</v>
      </c>
      <c r="K19" s="13">
        <v>50</v>
      </c>
      <c r="L19" s="98">
        <v>375000</v>
      </c>
      <c r="M19" s="65">
        <v>375000</v>
      </c>
      <c r="N19" s="66">
        <v>100879.64</v>
      </c>
      <c r="O19" s="67">
        <v>70615.75</v>
      </c>
      <c r="P19" s="67">
        <v>30263.89</v>
      </c>
      <c r="Q19" s="67">
        <v>0</v>
      </c>
      <c r="R19" s="68">
        <f t="shared" si="0"/>
        <v>201759.28000000003</v>
      </c>
      <c r="S19" s="66">
        <v>86620.36</v>
      </c>
      <c r="T19" s="64">
        <v>60634.25</v>
      </c>
      <c r="U19" s="67">
        <v>25986.11</v>
      </c>
      <c r="V19" s="68">
        <f t="shared" si="1"/>
        <v>173240.71999999997</v>
      </c>
    </row>
    <row r="20" spans="1:22" s="105" customFormat="1" ht="18" customHeight="1" x14ac:dyDescent="0.25">
      <c r="A20" s="4"/>
      <c r="B20" s="32">
        <v>14</v>
      </c>
      <c r="C20" s="39">
        <v>1.41</v>
      </c>
      <c r="D20" s="40" t="s">
        <v>9</v>
      </c>
      <c r="E20" s="41" t="s">
        <v>55</v>
      </c>
      <c r="F20" s="41" t="s">
        <v>37</v>
      </c>
      <c r="G20" s="42" t="s">
        <v>85</v>
      </c>
      <c r="H20" s="43" t="s">
        <v>86</v>
      </c>
      <c r="I20" s="92">
        <v>308541.2</v>
      </c>
      <c r="J20" s="70">
        <v>308541.2</v>
      </c>
      <c r="K20" s="38">
        <v>50</v>
      </c>
      <c r="L20" s="70">
        <v>154270.6</v>
      </c>
      <c r="M20" s="74">
        <v>154270.6</v>
      </c>
      <c r="N20" s="77">
        <v>41500.699999999997</v>
      </c>
      <c r="O20" s="82">
        <v>29050.49</v>
      </c>
      <c r="P20" s="82">
        <v>12450.21</v>
      </c>
      <c r="Q20" s="82">
        <v>0</v>
      </c>
      <c r="R20" s="87">
        <f t="shared" si="0"/>
        <v>83001.399999999994</v>
      </c>
      <c r="S20" s="77">
        <v>35634.600000000006</v>
      </c>
      <c r="T20" s="70">
        <v>24944.219999999998</v>
      </c>
      <c r="U20" s="82">
        <v>10690.380000000001</v>
      </c>
      <c r="V20" s="87">
        <f t="shared" si="1"/>
        <v>71269.200000000012</v>
      </c>
    </row>
    <row r="21" spans="1:22" s="105" customFormat="1" ht="18" customHeight="1" x14ac:dyDescent="0.25">
      <c r="A21" s="4"/>
      <c r="B21" s="31">
        <v>15</v>
      </c>
      <c r="C21" s="29">
        <v>1.27</v>
      </c>
      <c r="D21" s="12" t="s">
        <v>26</v>
      </c>
      <c r="E21" s="16" t="s">
        <v>65</v>
      </c>
      <c r="F21" s="16" t="s">
        <v>122</v>
      </c>
      <c r="G21" s="21" t="s">
        <v>102</v>
      </c>
      <c r="H21" s="25" t="s">
        <v>103</v>
      </c>
      <c r="I21" s="93">
        <v>921883.43</v>
      </c>
      <c r="J21" s="64">
        <v>750000</v>
      </c>
      <c r="K21" s="13">
        <v>50</v>
      </c>
      <c r="L21" s="98">
        <v>375000</v>
      </c>
      <c r="M21" s="65">
        <v>375000</v>
      </c>
      <c r="N21" s="66">
        <v>100879.64</v>
      </c>
      <c r="O21" s="67">
        <v>70615.75</v>
      </c>
      <c r="P21" s="67">
        <v>30263.89</v>
      </c>
      <c r="Q21" s="67">
        <v>0</v>
      </c>
      <c r="R21" s="68">
        <f t="shared" si="0"/>
        <v>201759.28000000003</v>
      </c>
      <c r="S21" s="66">
        <v>86620.36</v>
      </c>
      <c r="T21" s="64">
        <v>60634.25</v>
      </c>
      <c r="U21" s="67">
        <v>25986.11</v>
      </c>
      <c r="V21" s="68">
        <f t="shared" si="1"/>
        <v>173240.71999999997</v>
      </c>
    </row>
    <row r="22" spans="1:22" s="105" customFormat="1" ht="25.5" x14ac:dyDescent="0.25">
      <c r="A22" s="4"/>
      <c r="B22" s="32">
        <v>16</v>
      </c>
      <c r="C22" s="33">
        <v>1.25</v>
      </c>
      <c r="D22" s="34" t="s">
        <v>21</v>
      </c>
      <c r="E22" s="35" t="s">
        <v>61</v>
      </c>
      <c r="F22" s="35" t="s">
        <v>20</v>
      </c>
      <c r="G22" s="36" t="s">
        <v>96</v>
      </c>
      <c r="H22" s="53" t="s">
        <v>128</v>
      </c>
      <c r="I22" s="91">
        <v>104323.08</v>
      </c>
      <c r="J22" s="70">
        <v>104126.95</v>
      </c>
      <c r="K22" s="44">
        <v>50</v>
      </c>
      <c r="L22" s="70">
        <v>52063.48</v>
      </c>
      <c r="M22" s="74">
        <v>52063.48</v>
      </c>
      <c r="N22" s="77">
        <v>14005.72</v>
      </c>
      <c r="O22" s="82">
        <v>9804</v>
      </c>
      <c r="P22" s="82">
        <v>4201.72</v>
      </c>
      <c r="Q22" s="82">
        <v>0</v>
      </c>
      <c r="R22" s="87">
        <f t="shared" si="0"/>
        <v>28011.440000000002</v>
      </c>
      <c r="S22" s="77">
        <v>12026.020000000002</v>
      </c>
      <c r="T22" s="70">
        <v>8418.2200000000012</v>
      </c>
      <c r="U22" s="82">
        <v>3607.8</v>
      </c>
      <c r="V22" s="87">
        <f t="shared" si="1"/>
        <v>24052.040000000005</v>
      </c>
    </row>
    <row r="23" spans="1:22" s="105" customFormat="1" ht="18" customHeight="1" x14ac:dyDescent="0.25">
      <c r="A23" s="4"/>
      <c r="B23" s="31">
        <v>17</v>
      </c>
      <c r="C23" s="26">
        <v>1.1399999999999999</v>
      </c>
      <c r="D23" s="10" t="s">
        <v>24</v>
      </c>
      <c r="E23" s="15" t="s">
        <v>63</v>
      </c>
      <c r="F23" s="15" t="s">
        <v>123</v>
      </c>
      <c r="G23" s="19" t="s">
        <v>98</v>
      </c>
      <c r="H23" s="23" t="s">
        <v>99</v>
      </c>
      <c r="I23" s="63">
        <v>434146.18</v>
      </c>
      <c r="J23" s="64">
        <v>434146.18</v>
      </c>
      <c r="K23" s="13">
        <v>50</v>
      </c>
      <c r="L23" s="98">
        <v>217073.09</v>
      </c>
      <c r="M23" s="65">
        <v>217073.09</v>
      </c>
      <c r="N23" s="66">
        <v>58395.35</v>
      </c>
      <c r="O23" s="67">
        <v>40876.74</v>
      </c>
      <c r="P23" s="67">
        <v>17518.599999999999</v>
      </c>
      <c r="Q23" s="67">
        <v>0</v>
      </c>
      <c r="R23" s="68">
        <f t="shared" si="0"/>
        <v>116790.69</v>
      </c>
      <c r="S23" s="66">
        <v>50141.200000000004</v>
      </c>
      <c r="T23" s="64">
        <v>35098.840000000004</v>
      </c>
      <c r="U23" s="67">
        <v>15042.36</v>
      </c>
      <c r="V23" s="68">
        <f t="shared" si="1"/>
        <v>100282.40000000001</v>
      </c>
    </row>
    <row r="24" spans="1:22" s="105" customFormat="1" ht="18" customHeight="1" x14ac:dyDescent="0.25">
      <c r="A24" s="4"/>
      <c r="B24" s="32">
        <v>18</v>
      </c>
      <c r="C24" s="48">
        <v>0.82</v>
      </c>
      <c r="D24" s="49" t="s">
        <v>5</v>
      </c>
      <c r="E24" s="50" t="s">
        <v>52</v>
      </c>
      <c r="F24" s="51" t="s">
        <v>124</v>
      </c>
      <c r="G24" s="52" t="s">
        <v>79</v>
      </c>
      <c r="H24" s="53" t="s">
        <v>80</v>
      </c>
      <c r="I24" s="91">
        <v>753607.94</v>
      </c>
      <c r="J24" s="70">
        <v>746107.94</v>
      </c>
      <c r="K24" s="38">
        <v>50</v>
      </c>
      <c r="L24" s="70">
        <v>373053.97</v>
      </c>
      <c r="M24" s="74">
        <v>373053.97</v>
      </c>
      <c r="N24" s="77">
        <v>100356.13</v>
      </c>
      <c r="O24" s="82">
        <v>70249.289999999994</v>
      </c>
      <c r="P24" s="82">
        <v>30106.84</v>
      </c>
      <c r="Q24" s="82">
        <v>0</v>
      </c>
      <c r="R24" s="87">
        <f t="shared" si="0"/>
        <v>200712.25999999998</v>
      </c>
      <c r="S24" s="77">
        <v>86170.859999999986</v>
      </c>
      <c r="T24" s="70">
        <v>60319.600000000006</v>
      </c>
      <c r="U24" s="82">
        <v>25851.25</v>
      </c>
      <c r="V24" s="87">
        <f t="shared" si="1"/>
        <v>172341.71</v>
      </c>
    </row>
    <row r="25" spans="1:22" s="105" customFormat="1" ht="18" customHeight="1" x14ac:dyDescent="0.25">
      <c r="A25" s="4"/>
      <c r="B25" s="31">
        <v>19</v>
      </c>
      <c r="C25" s="26">
        <v>0.8</v>
      </c>
      <c r="D25" s="10" t="s">
        <v>13</v>
      </c>
      <c r="E25" s="15" t="s">
        <v>57</v>
      </c>
      <c r="F25" s="15" t="s">
        <v>12</v>
      </c>
      <c r="G25" s="19" t="s">
        <v>89</v>
      </c>
      <c r="H25" s="23" t="s">
        <v>90</v>
      </c>
      <c r="I25" s="63">
        <v>497119.69</v>
      </c>
      <c r="J25" s="64">
        <v>482795.87</v>
      </c>
      <c r="K25" s="11">
        <v>50</v>
      </c>
      <c r="L25" s="98">
        <v>241397.94</v>
      </c>
      <c r="M25" s="65">
        <v>241397.94</v>
      </c>
      <c r="N25" s="66">
        <v>64939.03</v>
      </c>
      <c r="O25" s="67">
        <v>45457.32</v>
      </c>
      <c r="P25" s="67">
        <v>19481.71</v>
      </c>
      <c r="Q25" s="67">
        <v>0</v>
      </c>
      <c r="R25" s="68">
        <f t="shared" si="0"/>
        <v>129878.06</v>
      </c>
      <c r="S25" s="66">
        <v>55759.94</v>
      </c>
      <c r="T25" s="64">
        <v>39031.96</v>
      </c>
      <c r="U25" s="67">
        <v>16727.980000000003</v>
      </c>
      <c r="V25" s="68">
        <f t="shared" si="1"/>
        <v>111519.88</v>
      </c>
    </row>
    <row r="26" spans="1:22" s="105" customFormat="1" ht="18" customHeight="1" x14ac:dyDescent="0.25">
      <c r="A26" s="4"/>
      <c r="B26" s="32">
        <v>20</v>
      </c>
      <c r="C26" s="54">
        <v>0.8</v>
      </c>
      <c r="D26" s="40" t="s">
        <v>31</v>
      </c>
      <c r="E26" s="41" t="s">
        <v>68</v>
      </c>
      <c r="F26" s="41" t="s">
        <v>32</v>
      </c>
      <c r="G26" s="42" t="s">
        <v>108</v>
      </c>
      <c r="H26" s="43" t="s">
        <v>109</v>
      </c>
      <c r="I26" s="92">
        <v>710524.97</v>
      </c>
      <c r="J26" s="70">
        <v>702157.53</v>
      </c>
      <c r="K26" s="44">
        <v>50</v>
      </c>
      <c r="L26" s="70">
        <v>351078.77</v>
      </c>
      <c r="M26" s="74">
        <v>351078.77</v>
      </c>
      <c r="N26" s="77">
        <v>94444.53</v>
      </c>
      <c r="O26" s="82">
        <v>66111.17</v>
      </c>
      <c r="P26" s="82">
        <v>28333.360000000001</v>
      </c>
      <c r="Q26" s="82">
        <v>0</v>
      </c>
      <c r="R26" s="87">
        <f t="shared" si="0"/>
        <v>188889.06</v>
      </c>
      <c r="S26" s="77">
        <v>81094.860000000015</v>
      </c>
      <c r="T26" s="70">
        <v>56766.400000000009</v>
      </c>
      <c r="U26" s="82">
        <v>24328.45</v>
      </c>
      <c r="V26" s="87">
        <f t="shared" si="1"/>
        <v>162189.71000000002</v>
      </c>
    </row>
    <row r="27" spans="1:22" s="105" customFormat="1" ht="18" customHeight="1" x14ac:dyDescent="0.25">
      <c r="A27" s="4"/>
      <c r="B27" s="31">
        <v>21</v>
      </c>
      <c r="C27" s="26">
        <v>0.51</v>
      </c>
      <c r="D27" s="10" t="s">
        <v>17</v>
      </c>
      <c r="E27" s="15" t="s">
        <v>59</v>
      </c>
      <c r="F27" s="17" t="s">
        <v>16</v>
      </c>
      <c r="G27" s="20" t="s">
        <v>93</v>
      </c>
      <c r="H27" s="24" t="s">
        <v>94</v>
      </c>
      <c r="I27" s="63">
        <v>506943.54</v>
      </c>
      <c r="J27" s="64">
        <v>462159.38</v>
      </c>
      <c r="K27" s="14">
        <v>60</v>
      </c>
      <c r="L27" s="98">
        <v>277295.63</v>
      </c>
      <c r="M27" s="65">
        <v>277295.63</v>
      </c>
      <c r="N27" s="66">
        <v>74595.95</v>
      </c>
      <c r="O27" s="67">
        <v>52217.17</v>
      </c>
      <c r="P27" s="67">
        <v>22378.79</v>
      </c>
      <c r="Q27" s="67">
        <v>0</v>
      </c>
      <c r="R27" s="68">
        <f t="shared" si="0"/>
        <v>149191.91</v>
      </c>
      <c r="S27" s="66">
        <v>64051.87000000001</v>
      </c>
      <c r="T27" s="64">
        <v>44836.3</v>
      </c>
      <c r="U27" s="67">
        <v>19215.549999999996</v>
      </c>
      <c r="V27" s="68">
        <f t="shared" si="1"/>
        <v>128103.72</v>
      </c>
    </row>
    <row r="28" spans="1:22" s="105" customFormat="1" ht="18" customHeight="1" thickBot="1" x14ac:dyDescent="0.3">
      <c r="A28" s="4"/>
      <c r="B28" s="55">
        <v>22</v>
      </c>
      <c r="C28" s="56">
        <v>0.39</v>
      </c>
      <c r="D28" s="57" t="s">
        <v>15</v>
      </c>
      <c r="E28" s="58" t="s">
        <v>58</v>
      </c>
      <c r="F28" s="58" t="s">
        <v>14</v>
      </c>
      <c r="G28" s="59" t="s">
        <v>91</v>
      </c>
      <c r="H28" s="60" t="s">
        <v>92</v>
      </c>
      <c r="I28" s="94">
        <v>761491.48</v>
      </c>
      <c r="J28" s="71">
        <v>499168.3</v>
      </c>
      <c r="K28" s="61">
        <v>50</v>
      </c>
      <c r="L28" s="70">
        <v>249584.15</v>
      </c>
      <c r="M28" s="75">
        <f>249584.15-147229.69</f>
        <v>102354.45999999999</v>
      </c>
      <c r="N28" s="78">
        <v>51177.23</v>
      </c>
      <c r="O28" s="83">
        <v>35824.06</v>
      </c>
      <c r="P28" s="83">
        <v>15353.17</v>
      </c>
      <c r="Q28" s="83">
        <v>0</v>
      </c>
      <c r="R28" s="88">
        <f t="shared" si="0"/>
        <v>102354.46</v>
      </c>
      <c r="S28" s="78">
        <v>0</v>
      </c>
      <c r="T28" s="83"/>
      <c r="U28" s="83">
        <v>0</v>
      </c>
      <c r="V28" s="88">
        <f t="shared" si="1"/>
        <v>0</v>
      </c>
    </row>
    <row r="29" spans="1:22" s="105" customFormat="1" ht="18" customHeight="1" thickBot="1" x14ac:dyDescent="0.3">
      <c r="A29" s="4"/>
      <c r="B29" s="5"/>
      <c r="C29" s="1"/>
      <c r="D29" s="8"/>
      <c r="E29" s="8"/>
      <c r="F29" s="8"/>
      <c r="G29" s="8"/>
      <c r="H29" s="8"/>
      <c r="I29" s="96">
        <f>SUM(I7:I28)</f>
        <v>11129828.51</v>
      </c>
      <c r="J29" s="97">
        <f>SUM(J7:J28)</f>
        <v>10096488.57</v>
      </c>
      <c r="K29" s="9"/>
      <c r="L29" s="100">
        <f t="shared" ref="L29:V29" si="2">SUM(L7:L28)</f>
        <v>5094460.2600000007</v>
      </c>
      <c r="M29" s="99">
        <f t="shared" si="2"/>
        <v>4947230.57</v>
      </c>
      <c r="N29" s="79">
        <f t="shared" si="2"/>
        <v>1354508.8299999998</v>
      </c>
      <c r="O29" s="84">
        <f t="shared" si="2"/>
        <v>948156.17000000016</v>
      </c>
      <c r="P29" s="85">
        <f t="shared" si="2"/>
        <v>249352.65000000002</v>
      </c>
      <c r="Q29" s="85">
        <f t="shared" si="2"/>
        <v>157000</v>
      </c>
      <c r="R29" s="89">
        <f t="shared" si="2"/>
        <v>2709017.65</v>
      </c>
      <c r="S29" s="79">
        <f t="shared" si="2"/>
        <v>1119106.48</v>
      </c>
      <c r="T29" s="72">
        <f t="shared" si="2"/>
        <v>783374.5199999999</v>
      </c>
      <c r="U29" s="72">
        <f t="shared" si="2"/>
        <v>335731.91999999993</v>
      </c>
      <c r="V29" s="89">
        <f t="shared" si="2"/>
        <v>2238212.92</v>
      </c>
    </row>
    <row r="30" spans="1:22" s="105" customFormat="1" ht="18" customHeight="1" x14ac:dyDescent="0.3">
      <c r="A30" s="4"/>
      <c r="B30" s="5"/>
      <c r="C30" s="1"/>
      <c r="D30" s="8"/>
      <c r="E30" s="8"/>
      <c r="F30" s="8"/>
      <c r="G30" s="62" t="str">
        <f>UPPER(A5)</f>
        <v/>
      </c>
      <c r="H30" s="8"/>
      <c r="I30" s="95"/>
      <c r="J30" s="73"/>
      <c r="K30" s="2"/>
      <c r="L30" s="3"/>
      <c r="M30" s="69"/>
      <c r="N30" s="69"/>
      <c r="O30" s="69"/>
      <c r="P30" s="69"/>
      <c r="Q30" s="80"/>
      <c r="R30" s="80"/>
      <c r="S30" s="80"/>
      <c r="T30" s="80"/>
      <c r="U30" s="80"/>
      <c r="V30" s="90"/>
    </row>
  </sheetData>
  <mergeCells count="17">
    <mergeCell ref="N4:V4"/>
    <mergeCell ref="L5:L6"/>
    <mergeCell ref="F5:F6"/>
    <mergeCell ref="D5:D6"/>
    <mergeCell ref="I5:I6"/>
    <mergeCell ref="J5:J6"/>
    <mergeCell ref="E5:E6"/>
    <mergeCell ref="G5:G6"/>
    <mergeCell ref="H5:H6"/>
    <mergeCell ref="N5:R5"/>
    <mergeCell ref="S5:V5"/>
    <mergeCell ref="B3:G3"/>
    <mergeCell ref="B2:D2"/>
    <mergeCell ref="B5:B6"/>
    <mergeCell ref="K5:K6"/>
    <mergeCell ref="M5:M6"/>
    <mergeCell ref="C5:C6"/>
  </mergeCells>
  <pageMargins left="0.11811023622047245" right="0.11811023622047245" top="0.55118110236220474" bottom="0.55118110236220474" header="0.19685039370078741" footer="0.19685039370078741"/>
  <pageSetup paperSize="9" orientation="landscape" r:id="rId1"/>
  <headerFooter>
    <oddHeader>&amp;CSituazione Misura 5.69 al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Mauro</dc:creator>
  <cp:lastModifiedBy>Matteo</cp:lastModifiedBy>
  <cp:lastPrinted>2019-07-31T10:38:37Z</cp:lastPrinted>
  <dcterms:created xsi:type="dcterms:W3CDTF">2016-12-07T12:57:04Z</dcterms:created>
  <dcterms:modified xsi:type="dcterms:W3CDTF">2020-10-29T16:45:45Z</dcterms:modified>
</cp:coreProperties>
</file>